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gruppen-my.sharepoint.com/personal/oyvind_kjollesdal_afgruppen_no/Documents/Skrivebord/LCNO Årsmøte 2024/"/>
    </mc:Choice>
  </mc:AlternateContent>
  <xr:revisionPtr revIDLastSave="371" documentId="8_{CF112973-E347-401F-8FFF-A6DDFEF69430}" xr6:coauthVersionLast="47" xr6:coauthVersionMax="47" xr10:uidLastSave="{7A17B008-0A7A-4937-94C0-FBDCF8EA336C}"/>
  <bookViews>
    <workbookView xWindow="-4860" yWindow="-21720" windowWidth="38640" windowHeight="21240" xr2:uid="{00000000-000D-0000-FFFF-FFFF00000000}"/>
  </bookViews>
  <sheets>
    <sheet name="Saldobalanse og Budsjet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25" i="1"/>
  <c r="H34" i="1" s="1"/>
  <c r="H12" i="1"/>
  <c r="H5" i="1"/>
  <c r="G31" i="1"/>
  <c r="G12" i="1"/>
  <c r="G5" i="1"/>
  <c r="G25" i="1"/>
  <c r="I5" i="1"/>
  <c r="I31" i="1"/>
  <c r="I25" i="1"/>
  <c r="F25" i="1"/>
  <c r="F31" i="1" s="1"/>
  <c r="E5" i="1"/>
  <c r="F5" i="1"/>
  <c r="F34" i="1" s="1"/>
  <c r="E25" i="1"/>
  <c r="E31" i="1" s="1"/>
  <c r="I34" i="1"/>
  <c r="G34" i="1" l="1"/>
</calcChain>
</file>

<file path=xl/sharedStrings.xml><?xml version="1.0" encoding="utf-8"?>
<sst xmlns="http://schemas.openxmlformats.org/spreadsheetml/2006/main" count="83" uniqueCount="77">
  <si>
    <t>Saldobalanse 2025 og Budsjett 2026 - LEAN CONSTRUCTION - NO</t>
  </si>
  <si>
    <t>Nr</t>
  </si>
  <si>
    <t>Kontotekst</t>
  </si>
  <si>
    <t>Referansekonto</t>
  </si>
  <si>
    <t>Noter/kommentar:</t>
  </si>
  <si>
    <t>2022</t>
  </si>
  <si>
    <t>2023</t>
  </si>
  <si>
    <t>Budsjett 2026</t>
  </si>
  <si>
    <t>Driftsinntekter:</t>
  </si>
  <si>
    <t>3000</t>
  </si>
  <si>
    <t>Salgsinntekt, avgiftspliktig</t>
  </si>
  <si>
    <t>3000 Salgsinntekt handelsvarer, avgiftspliktig, høy sats</t>
  </si>
  <si>
    <t>(Medlemskontigent)</t>
  </si>
  <si>
    <t>Sum driftsinntekter</t>
  </si>
  <si>
    <t>Driftskostnader:</t>
  </si>
  <si>
    <t>4500</t>
  </si>
  <si>
    <t>Fremmedytelse og underentreprise</t>
  </si>
  <si>
    <t>4500 Fremmedytelse og underentreprise</t>
  </si>
  <si>
    <t>(Innleid bistand, inkl. bistand arrangementer og drift)</t>
  </si>
  <si>
    <t>5990</t>
  </si>
  <si>
    <t>Annen personalkostnad</t>
  </si>
  <si>
    <t>5990 Annen personalkostnad</t>
  </si>
  <si>
    <t>Leie lokale</t>
  </si>
  <si>
    <t>Leie inventar</t>
  </si>
  <si>
    <t>6420, 6552, 6554</t>
  </si>
  <si>
    <t>Nettside, div. programvare, datautstyr,  mm.</t>
  </si>
  <si>
    <t>Leie datasystemer, Datautstyr (software), Programvarekjøp utlandet</t>
  </si>
  <si>
    <t>6705</t>
  </si>
  <si>
    <t>Honorar regnskap</t>
  </si>
  <si>
    <t>6705 Regnskapshonorar</t>
  </si>
  <si>
    <t>Annen fremmed tjeneste</t>
  </si>
  <si>
    <t>6790 Annen fremmed tjeneste</t>
  </si>
  <si>
    <t>Redigering og klargjøring filmer (Lean Communications)</t>
  </si>
  <si>
    <t>6860</t>
  </si>
  <si>
    <t>Møte, kurs, oppdatering o.l.</t>
  </si>
  <si>
    <t>6860 Møter, kurs, oppdatering o.l.</t>
  </si>
  <si>
    <t>(Inkluderer servering ifm. egne arrangementer)</t>
  </si>
  <si>
    <t>6890</t>
  </si>
  <si>
    <t>Annen kontorkostnad</t>
  </si>
  <si>
    <t>6890 Annen kontorkostnad</t>
  </si>
  <si>
    <t>7140</t>
  </si>
  <si>
    <t>Reisekostnad, ikke oppgavepliktig</t>
  </si>
  <si>
    <t>7140 Reisekostnader, ikke opplysningspliktig</t>
  </si>
  <si>
    <t>Reiser masterstudtenter - Studentseminar</t>
  </si>
  <si>
    <t>7320</t>
  </si>
  <si>
    <t>Reklamekostnad</t>
  </si>
  <si>
    <t>7320 Reklamekostnad</t>
  </si>
  <si>
    <t>Representasjon fradragsberettiget</t>
  </si>
  <si>
    <t>7350 Representasjon fradragsberettiget</t>
  </si>
  <si>
    <t>Servering LCNO-dag. Overnatting Glenn Ballard mm.</t>
  </si>
  <si>
    <t>Representasjon ikke fradragsberettiget</t>
  </si>
  <si>
    <t>Drikke LCNO-dag</t>
  </si>
  <si>
    <t>7740</t>
  </si>
  <si>
    <t>Øredifferanser</t>
  </si>
  <si>
    <t>7700 Annen kostnad</t>
  </si>
  <si>
    <t>7770</t>
  </si>
  <si>
    <t>Bank og kortgebyrer</t>
  </si>
  <si>
    <t>7770 Bank- og kortgebyr</t>
  </si>
  <si>
    <t>Annen kostnad fradragsberettiget</t>
  </si>
  <si>
    <t>Gaver foredragsholdere</t>
  </si>
  <si>
    <t>Endring avsetning tap på fordringer</t>
  </si>
  <si>
    <t>Sum driftskostnader</t>
  </si>
  <si>
    <t>Finans:</t>
  </si>
  <si>
    <t>8050</t>
  </si>
  <si>
    <t>Annen renteinntekt</t>
  </si>
  <si>
    <t>8050 Annen renteinntekt</t>
  </si>
  <si>
    <t>Annen rentekostnad</t>
  </si>
  <si>
    <t>Annen finanskostnad (Valutatap)</t>
  </si>
  <si>
    <t>Netto finans</t>
  </si>
  <si>
    <t>Årsresultat:</t>
  </si>
  <si>
    <t>8960</t>
  </si>
  <si>
    <t>Overføringer annen egenkapital</t>
  </si>
  <si>
    <t>8960 Overføringer annen egenkapital</t>
  </si>
  <si>
    <t>Resultat før skattekostnad</t>
  </si>
  <si>
    <t>1)</t>
  </si>
  <si>
    <t>Kommentarer / noter:</t>
  </si>
  <si>
    <t>I forslag til budsjett for 2026 foreslås det å budsjettere med underskudd. Dette er i tråd med henstillinger fra medlemmene ved tidligere årsmøter om at LCNO bør redusere kontantbeholdningen. Foreningen har et godt aktivitetsnivå så langt i 2026 og det planlegges å opprettholde et høyt aktivitetsnivå fremover.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</si>
</sst>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kr-414]\ * #,##0.00_-;\-[$kr-414]\ * #,##0.00_-;_-[$kr-414]\ * &quot;-&quot;??_-;_-@_-"/>
  </numFmts>
  <fonts count="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b/>
      <sz val="11"/>
      <color rgb="FFFF0000"/>
      <name val="Calibri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3" fontId="0" fillId="2" borderId="0" xfId="0" applyNumberFormat="1" applyFill="1" applyAlignment="1">
      <alignment vertical="top" wrapText="1"/>
    </xf>
    <xf numFmtId="3" fontId="1" fillId="2" borderId="1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3" fontId="3" fillId="2" borderId="0" xfId="0" applyNumberFormat="1" applyFont="1" applyFill="1" applyBorder="1" applyAlignment="1">
      <alignment vertical="top" wrapText="1"/>
    </xf>
    <xf numFmtId="3" fontId="2" fillId="2" borderId="0" xfId="0" applyNumberFormat="1" applyFont="1" applyFill="1" applyAlignment="1">
      <alignment vertical="top" wrapText="1"/>
    </xf>
    <xf numFmtId="3" fontId="0" fillId="2" borderId="0" xfId="0" applyNumberFormat="1" applyFont="1" applyFill="1" applyAlignment="1">
      <alignment vertical="top" wrapText="1"/>
    </xf>
    <xf numFmtId="3" fontId="1" fillId="2" borderId="0" xfId="0" applyNumberFormat="1" applyFont="1" applyFill="1" applyBorder="1" applyAlignment="1">
      <alignment vertical="top" wrapText="1"/>
    </xf>
    <xf numFmtId="0" fontId="4" fillId="2" borderId="0" xfId="0" quotePrefix="1" applyFont="1" applyFill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0" fillId="2" borderId="0" xfId="0" applyFont="1" applyFill="1" applyAlignment="1">
      <alignment vertical="top" wrapText="1"/>
    </xf>
    <xf numFmtId="0" fontId="1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Normal="100" workbookViewId="0">
      <selection activeCell="D38" sqref="D38"/>
    </sheetView>
  </sheetViews>
  <sheetFormatPr defaultColWidth="9.140625" defaultRowHeight="15"/>
  <cols>
    <col min="1" max="1" width="22.7109375" style="3" customWidth="1"/>
    <col min="2" max="2" width="31.140625" style="3" customWidth="1"/>
    <col min="3" max="3" width="37.5703125" style="3" customWidth="1"/>
    <col min="4" max="4" width="34.42578125" style="3" customWidth="1"/>
    <col min="5" max="5" width="14.28515625" style="3" hidden="1" customWidth="1"/>
    <col min="6" max="6" width="9.85546875" style="3" hidden="1" customWidth="1"/>
    <col min="7" max="7" width="16.5703125" style="3" hidden="1" customWidth="1"/>
    <col min="8" max="8" width="16.5703125" style="3" customWidth="1"/>
    <col min="9" max="9" width="18.7109375" style="3" customWidth="1"/>
    <col min="10" max="16384" width="9.140625" style="3"/>
  </cols>
  <sheetData>
    <row r="1" spans="1:9" s="1" customFormat="1" ht="45.75">
      <c r="A1" s="1" t="s">
        <v>0</v>
      </c>
    </row>
    <row r="2" spans="1:9" s="9" customFormat="1">
      <c r="A2" s="20" t="s">
        <v>1</v>
      </c>
      <c r="B2" s="15" t="s">
        <v>2</v>
      </c>
      <c r="C2" s="15" t="s">
        <v>3</v>
      </c>
      <c r="D2" s="15" t="s">
        <v>4</v>
      </c>
      <c r="E2" s="11" t="s">
        <v>5</v>
      </c>
      <c r="F2" s="11" t="s">
        <v>6</v>
      </c>
      <c r="G2" s="11">
        <v>2024</v>
      </c>
      <c r="H2" s="11">
        <v>2025</v>
      </c>
      <c r="I2" s="12" t="s">
        <v>7</v>
      </c>
    </row>
    <row r="3" spans="1:9">
      <c r="A3" s="19" t="s">
        <v>8</v>
      </c>
      <c r="B3" s="16"/>
      <c r="C3" s="16"/>
      <c r="D3" s="16"/>
      <c r="E3" s="4"/>
      <c r="F3" s="4"/>
      <c r="G3" s="4"/>
      <c r="H3" s="4"/>
      <c r="I3" s="13"/>
    </row>
    <row r="4" spans="1:9" ht="30.75">
      <c r="A4" s="2" t="s">
        <v>9</v>
      </c>
      <c r="B4" s="16" t="s">
        <v>10</v>
      </c>
      <c r="C4" s="16" t="s">
        <v>11</v>
      </c>
      <c r="D4" s="16" t="s">
        <v>12</v>
      </c>
      <c r="E4" s="4">
        <v>277000</v>
      </c>
      <c r="F4" s="4">
        <v>244000</v>
      </c>
      <c r="G4" s="4">
        <v>192000</v>
      </c>
      <c r="H4" s="4">
        <v>232000</v>
      </c>
      <c r="I4" s="13">
        <v>232000</v>
      </c>
    </row>
    <row r="5" spans="1:9" s="1" customFormat="1">
      <c r="A5" s="5"/>
      <c r="B5" s="17"/>
      <c r="C5" s="17"/>
      <c r="D5" s="17" t="s">
        <v>13</v>
      </c>
      <c r="E5" s="6">
        <f>E4</f>
        <v>277000</v>
      </c>
      <c r="F5" s="6">
        <f>F4</f>
        <v>244000</v>
      </c>
      <c r="G5" s="6">
        <f>G4</f>
        <v>192000</v>
      </c>
      <c r="H5" s="6">
        <f>H4</f>
        <v>232000</v>
      </c>
      <c r="I5" s="14">
        <f>I4</f>
        <v>232000</v>
      </c>
    </row>
    <row r="6" spans="1:9" s="1" customFormat="1">
      <c r="A6" s="8"/>
      <c r="B6" s="18"/>
      <c r="C6" s="18"/>
      <c r="D6" s="18"/>
      <c r="E6" s="10"/>
      <c r="F6" s="10"/>
      <c r="G6" s="10"/>
      <c r="H6" s="10"/>
      <c r="I6" s="22"/>
    </row>
    <row r="7" spans="1:9">
      <c r="A7" s="19" t="s">
        <v>14</v>
      </c>
      <c r="B7" s="16"/>
      <c r="C7" s="16"/>
      <c r="D7" s="16"/>
      <c r="E7" s="4"/>
      <c r="F7" s="4"/>
      <c r="G7" s="4"/>
      <c r="H7" s="4"/>
      <c r="I7" s="23"/>
    </row>
    <row r="8" spans="1:9" ht="30.75">
      <c r="A8" s="2" t="s">
        <v>15</v>
      </c>
      <c r="B8" s="16" t="s">
        <v>16</v>
      </c>
      <c r="C8" s="16" t="s">
        <v>17</v>
      </c>
      <c r="D8" s="16" t="s">
        <v>18</v>
      </c>
      <c r="E8" s="4">
        <v>0</v>
      </c>
      <c r="F8" s="4">
        <v>187513.69</v>
      </c>
      <c r="G8" s="4">
        <v>41667</v>
      </c>
      <c r="H8" s="4">
        <v>0</v>
      </c>
      <c r="I8" s="24">
        <v>0</v>
      </c>
    </row>
    <row r="9" spans="1:9">
      <c r="A9" s="2" t="s">
        <v>19</v>
      </c>
      <c r="B9" s="16" t="s">
        <v>20</v>
      </c>
      <c r="C9" s="16" t="s">
        <v>21</v>
      </c>
      <c r="D9" s="16"/>
      <c r="E9" s="4">
        <v>0</v>
      </c>
      <c r="F9" s="4">
        <v>5073.05</v>
      </c>
      <c r="G9" s="4"/>
      <c r="H9" s="4">
        <v>0</v>
      </c>
      <c r="I9" s="24">
        <v>0</v>
      </c>
    </row>
    <row r="10" spans="1:9">
      <c r="A10" s="2">
        <v>6300</v>
      </c>
      <c r="B10" s="16" t="s">
        <v>22</v>
      </c>
      <c r="C10" s="16"/>
      <c r="D10" s="16"/>
      <c r="E10" s="4"/>
      <c r="F10" s="4"/>
      <c r="G10" s="4"/>
      <c r="H10" s="4">
        <v>41442.94</v>
      </c>
      <c r="I10" s="24">
        <v>50000</v>
      </c>
    </row>
    <row r="11" spans="1:9">
      <c r="A11" s="2">
        <v>6410</v>
      </c>
      <c r="B11" s="16" t="s">
        <v>23</v>
      </c>
      <c r="C11" s="16"/>
      <c r="D11" s="16"/>
      <c r="E11" s="4"/>
      <c r="F11" s="4"/>
      <c r="G11" s="4"/>
      <c r="H11" s="4">
        <v>2288</v>
      </c>
      <c r="I11" s="24">
        <v>5000</v>
      </c>
    </row>
    <row r="12" spans="1:9" ht="29.25" customHeight="1">
      <c r="A12" s="2" t="s">
        <v>24</v>
      </c>
      <c r="B12" s="16" t="s">
        <v>25</v>
      </c>
      <c r="C12" s="16" t="s">
        <v>26</v>
      </c>
      <c r="D12" s="16"/>
      <c r="E12" s="4">
        <v>0</v>
      </c>
      <c r="F12" s="4">
        <v>19264</v>
      </c>
      <c r="G12" s="4">
        <f>5611+16388</f>
        <v>21999</v>
      </c>
      <c r="H12" s="4">
        <f>5171+14079.26+3236.26</f>
        <v>22486.520000000004</v>
      </c>
      <c r="I12" s="24">
        <v>30000</v>
      </c>
    </row>
    <row r="13" spans="1:9">
      <c r="A13" s="2" t="s">
        <v>27</v>
      </c>
      <c r="B13" s="16" t="s">
        <v>28</v>
      </c>
      <c r="C13" s="16" t="s">
        <v>29</v>
      </c>
      <c r="D13" s="16"/>
      <c r="E13" s="4">
        <v>0</v>
      </c>
      <c r="F13" s="4">
        <v>5852</v>
      </c>
      <c r="G13" s="4">
        <v>38368</v>
      </c>
      <c r="H13" s="4">
        <v>39551.300000000003</v>
      </c>
      <c r="I13" s="24">
        <v>50000</v>
      </c>
    </row>
    <row r="14" spans="1:9" ht="30.75">
      <c r="A14" s="2">
        <v>6790</v>
      </c>
      <c r="B14" s="16" t="s">
        <v>30</v>
      </c>
      <c r="C14" s="16" t="s">
        <v>31</v>
      </c>
      <c r="D14" s="26" t="s">
        <v>32</v>
      </c>
      <c r="E14" s="4"/>
      <c r="F14" s="4"/>
      <c r="G14" s="4">
        <v>6000</v>
      </c>
      <c r="H14" s="4">
        <v>15500</v>
      </c>
      <c r="I14" s="24">
        <v>20000</v>
      </c>
    </row>
    <row r="15" spans="1:9" ht="30.75">
      <c r="A15" s="2" t="s">
        <v>33</v>
      </c>
      <c r="B15" s="16" t="s">
        <v>34</v>
      </c>
      <c r="C15" s="16" t="s">
        <v>35</v>
      </c>
      <c r="D15" s="16" t="s">
        <v>36</v>
      </c>
      <c r="E15" s="4">
        <v>0</v>
      </c>
      <c r="F15" s="4">
        <v>15937.57</v>
      </c>
      <c r="G15" s="4">
        <v>6924</v>
      </c>
      <c r="H15" s="4">
        <v>0</v>
      </c>
      <c r="I15" s="24">
        <v>0</v>
      </c>
    </row>
    <row r="16" spans="1:9">
      <c r="A16" s="2" t="s">
        <v>37</v>
      </c>
      <c r="B16" s="16" t="s">
        <v>38</v>
      </c>
      <c r="C16" s="16" t="s">
        <v>39</v>
      </c>
      <c r="D16" s="16"/>
      <c r="E16" s="4">
        <v>193282</v>
      </c>
      <c r="F16" s="4">
        <v>0</v>
      </c>
      <c r="G16" s="4"/>
      <c r="H16" s="4">
        <v>187.18</v>
      </c>
      <c r="I16" s="24">
        <v>0</v>
      </c>
    </row>
    <row r="17" spans="1:9" ht="30.75">
      <c r="A17" s="2" t="s">
        <v>40</v>
      </c>
      <c r="B17" s="16" t="s">
        <v>41</v>
      </c>
      <c r="C17" s="16" t="s">
        <v>42</v>
      </c>
      <c r="D17" s="30" t="s">
        <v>43</v>
      </c>
      <c r="E17" s="4">
        <v>43510</v>
      </c>
      <c r="F17" s="4">
        <v>2318.54</v>
      </c>
      <c r="G17" s="4">
        <v>10896</v>
      </c>
      <c r="H17" s="4">
        <v>16643.490000000002</v>
      </c>
      <c r="I17" s="24">
        <v>50000</v>
      </c>
    </row>
    <row r="18" spans="1:9">
      <c r="A18" s="2" t="s">
        <v>44</v>
      </c>
      <c r="B18" s="16" t="s">
        <v>45</v>
      </c>
      <c r="C18" s="16" t="s">
        <v>46</v>
      </c>
      <c r="D18" s="28"/>
      <c r="E18" s="4">
        <v>0</v>
      </c>
      <c r="F18" s="4">
        <v>954</v>
      </c>
      <c r="G18" s="4"/>
      <c r="H18" s="4">
        <v>0</v>
      </c>
      <c r="I18" s="24">
        <v>10000</v>
      </c>
    </row>
    <row r="19" spans="1:9" ht="30.75">
      <c r="A19" s="2">
        <v>7350</v>
      </c>
      <c r="B19" s="16" t="s">
        <v>47</v>
      </c>
      <c r="C19" s="16" t="s">
        <v>48</v>
      </c>
      <c r="D19" s="30" t="s">
        <v>49</v>
      </c>
      <c r="E19" s="4"/>
      <c r="F19" s="4"/>
      <c r="G19" s="4">
        <v>4737</v>
      </c>
      <c r="H19" s="4">
        <v>51915.11</v>
      </c>
      <c r="I19" s="24">
        <v>60000</v>
      </c>
    </row>
    <row r="20" spans="1:9" ht="30.75">
      <c r="A20" s="2">
        <v>7360</v>
      </c>
      <c r="B20" s="16" t="s">
        <v>50</v>
      </c>
      <c r="C20" s="16" t="s">
        <v>50</v>
      </c>
      <c r="D20" s="30" t="s">
        <v>51</v>
      </c>
      <c r="E20" s="4"/>
      <c r="F20" s="4"/>
      <c r="G20" s="4"/>
      <c r="H20" s="4">
        <v>2683.5</v>
      </c>
      <c r="I20" s="24">
        <v>5000</v>
      </c>
    </row>
    <row r="21" spans="1:9">
      <c r="A21" s="2" t="s">
        <v>52</v>
      </c>
      <c r="B21" s="16" t="s">
        <v>53</v>
      </c>
      <c r="C21" s="16" t="s">
        <v>54</v>
      </c>
      <c r="D21" s="28"/>
      <c r="E21" s="4">
        <v>0</v>
      </c>
      <c r="F21" s="4">
        <v>0.88</v>
      </c>
      <c r="G21" s="4">
        <v>5</v>
      </c>
      <c r="H21" s="4">
        <v>4.37</v>
      </c>
      <c r="I21" s="24">
        <v>5</v>
      </c>
    </row>
    <row r="22" spans="1:9">
      <c r="A22" s="2" t="s">
        <v>55</v>
      </c>
      <c r="B22" s="16" t="s">
        <v>56</v>
      </c>
      <c r="C22" s="16" t="s">
        <v>57</v>
      </c>
      <c r="D22" s="28"/>
      <c r="E22" s="4">
        <v>0</v>
      </c>
      <c r="F22" s="4">
        <v>618</v>
      </c>
      <c r="G22" s="4">
        <v>2086</v>
      </c>
      <c r="H22" s="4">
        <v>1981.25</v>
      </c>
      <c r="I22" s="24">
        <v>3000</v>
      </c>
    </row>
    <row r="23" spans="1:9">
      <c r="A23" s="2">
        <v>7790</v>
      </c>
      <c r="B23" s="16" t="s">
        <v>58</v>
      </c>
      <c r="C23" s="16" t="s">
        <v>58</v>
      </c>
      <c r="D23" s="30" t="s">
        <v>59</v>
      </c>
      <c r="E23" s="4"/>
      <c r="F23" s="4"/>
      <c r="G23" s="4"/>
      <c r="H23" s="4">
        <v>895</v>
      </c>
      <c r="I23" s="24">
        <v>1000</v>
      </c>
    </row>
    <row r="24" spans="1:9" ht="30.75">
      <c r="A24" s="2">
        <v>7831</v>
      </c>
      <c r="B24" s="16" t="s">
        <v>60</v>
      </c>
      <c r="C24" s="16" t="s">
        <v>60</v>
      </c>
      <c r="D24" s="16"/>
      <c r="E24" s="4"/>
      <c r="F24" s="4"/>
      <c r="G24" s="4"/>
      <c r="H24" s="4">
        <v>16250</v>
      </c>
      <c r="I24" s="24"/>
    </row>
    <row r="25" spans="1:9" s="1" customFormat="1">
      <c r="A25" s="5"/>
      <c r="B25" s="17"/>
      <c r="C25" s="17"/>
      <c r="D25" s="17" t="s">
        <v>61</v>
      </c>
      <c r="E25" s="6">
        <f>SUM(E8:E18)</f>
        <v>236792</v>
      </c>
      <c r="F25" s="6">
        <f>SUM(F8:F22)</f>
        <v>237531.73</v>
      </c>
      <c r="G25" s="6">
        <f>SUM(G8:G22)</f>
        <v>132682</v>
      </c>
      <c r="H25" s="6">
        <f>SUM(H8:H24)</f>
        <v>211828.65999999997</v>
      </c>
      <c r="I25" s="14">
        <f>SUM(I8:I22)</f>
        <v>283005</v>
      </c>
    </row>
    <row r="26" spans="1:9" s="1" customFormat="1">
      <c r="A26" s="8"/>
      <c r="B26" s="18"/>
      <c r="C26" s="18"/>
      <c r="D26" s="18"/>
      <c r="E26" s="10"/>
      <c r="F26" s="10"/>
      <c r="G26" s="10"/>
      <c r="H26" s="10"/>
      <c r="I26" s="25"/>
    </row>
    <row r="27" spans="1:9">
      <c r="A27" s="21" t="s">
        <v>62</v>
      </c>
      <c r="B27" s="16"/>
      <c r="C27" s="16"/>
      <c r="D27" s="16"/>
      <c r="E27" s="4"/>
      <c r="F27" s="4"/>
      <c r="G27" s="4"/>
      <c r="H27" s="4"/>
      <c r="I27" s="24"/>
    </row>
    <row r="28" spans="1:9">
      <c r="A28" s="2" t="s">
        <v>63</v>
      </c>
      <c r="B28" s="16" t="s">
        <v>64</v>
      </c>
      <c r="C28" s="16" t="s">
        <v>65</v>
      </c>
      <c r="D28" s="16"/>
      <c r="E28" s="4">
        <v>0</v>
      </c>
      <c r="F28" s="4">
        <v>289</v>
      </c>
      <c r="G28" s="4">
        <v>0</v>
      </c>
      <c r="H28" s="4"/>
      <c r="I28" s="24">
        <v>1000</v>
      </c>
    </row>
    <row r="29" spans="1:9">
      <c r="A29" s="2">
        <v>8150</v>
      </c>
      <c r="B29" s="16" t="s">
        <v>66</v>
      </c>
      <c r="C29" s="16" t="s">
        <v>66</v>
      </c>
      <c r="D29" s="16"/>
      <c r="E29" s="4"/>
      <c r="F29" s="4"/>
      <c r="G29" s="4"/>
      <c r="H29" s="4">
        <v>128</v>
      </c>
      <c r="I29" s="24"/>
    </row>
    <row r="30" spans="1:9">
      <c r="A30" s="2">
        <v>8160</v>
      </c>
      <c r="B30" s="16" t="s">
        <v>67</v>
      </c>
      <c r="C30" s="16" t="s">
        <v>67</v>
      </c>
      <c r="D30" s="16"/>
      <c r="E30" s="4"/>
      <c r="F30" s="4"/>
      <c r="G30" s="4"/>
      <c r="H30" s="4">
        <v>87.65</v>
      </c>
      <c r="I30" s="24"/>
    </row>
    <row r="31" spans="1:9" s="1" customFormat="1">
      <c r="A31" s="5"/>
      <c r="B31" s="17"/>
      <c r="C31" s="17"/>
      <c r="D31" s="17" t="s">
        <v>68</v>
      </c>
      <c r="E31" s="6">
        <f>SUM(E21:E28)</f>
        <v>236792</v>
      </c>
      <c r="F31" s="6">
        <f>SUM(F21:F28)</f>
        <v>238439.61000000002</v>
      </c>
      <c r="G31" s="6">
        <f>G28</f>
        <v>0</v>
      </c>
      <c r="H31" s="6">
        <f>H28-H29-H30</f>
        <v>-215.65</v>
      </c>
      <c r="I31" s="14">
        <f>SUM(I28:I28)</f>
        <v>1000</v>
      </c>
    </row>
    <row r="32" spans="1:9" s="1" customFormat="1">
      <c r="A32" s="8"/>
      <c r="B32" s="18"/>
      <c r="C32" s="18"/>
      <c r="D32" s="18"/>
      <c r="E32" s="10"/>
      <c r="F32" s="10"/>
      <c r="G32" s="10"/>
      <c r="H32" s="10"/>
      <c r="I32" s="25"/>
    </row>
    <row r="33" spans="1:10">
      <c r="A33" s="21" t="s">
        <v>69</v>
      </c>
      <c r="B33" s="16"/>
      <c r="C33" s="16"/>
      <c r="D33" s="16"/>
      <c r="E33" s="4"/>
      <c r="F33" s="4"/>
      <c r="G33" s="4"/>
      <c r="H33" s="4"/>
      <c r="I33" s="24"/>
    </row>
    <row r="34" spans="1:10" s="9" customFormat="1">
      <c r="A34" s="5" t="s">
        <v>70</v>
      </c>
      <c r="B34" s="17" t="s">
        <v>71</v>
      </c>
      <c r="C34" s="17" t="s">
        <v>72</v>
      </c>
      <c r="D34" s="17" t="s">
        <v>73</v>
      </c>
      <c r="E34" s="6">
        <v>40208</v>
      </c>
      <c r="F34" s="6">
        <f>F5-F25+F31</f>
        <v>244907.88</v>
      </c>
      <c r="G34" s="6">
        <f>G5-G25+G31</f>
        <v>59318</v>
      </c>
      <c r="H34" s="6">
        <f>H5-H25+H31</f>
        <v>19955.690000000024</v>
      </c>
      <c r="I34" s="27">
        <f>I5-I25+I31</f>
        <v>-50005</v>
      </c>
      <c r="J34" s="9" t="s">
        <v>74</v>
      </c>
    </row>
    <row r="35" spans="1:10" s="9" customFormat="1">
      <c r="A35" s="31"/>
      <c r="B35" s="31"/>
      <c r="C35" s="31"/>
      <c r="D35" s="29"/>
      <c r="E35" s="7"/>
      <c r="F35" s="7"/>
      <c r="G35" s="7"/>
      <c r="H35" s="7"/>
      <c r="I35" s="7"/>
    </row>
    <row r="37" spans="1:10">
      <c r="A37" s="1" t="s">
        <v>75</v>
      </c>
    </row>
    <row r="38" spans="1:10" ht="152.25">
      <c r="A38" s="3" t="s">
        <v>74</v>
      </c>
      <c r="B38" s="3" t="s">
        <v>76</v>
      </c>
    </row>
  </sheetData>
  <mergeCells count="1">
    <mergeCell ref="A35:C35"/>
  </mergeCells>
  <pageMargins left="0.7" right="0.7" top="0.75" bottom="0.75" header="0.3" footer="0.3"/>
  <pageSetup paperSize="9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Bjørnar Heitmann</dc:creator>
  <cp:keywords/>
  <dc:description/>
  <cp:lastModifiedBy>Øyvind Kjøllesdal</cp:lastModifiedBy>
  <cp:revision/>
  <dcterms:created xsi:type="dcterms:W3CDTF">2024-04-22T10:40:39Z</dcterms:created>
  <dcterms:modified xsi:type="dcterms:W3CDTF">2026-03-13T10:06:38Z</dcterms:modified>
  <cp:category/>
  <cp:contentStatus/>
</cp:coreProperties>
</file>